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721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externalReferences>
    <externalReference r:id="rId5"/>
  </externalReference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21" i="3" l="1"/>
  <c r="D20" i="3"/>
  <c r="A5" i="4" l="1"/>
  <c r="A6" i="3"/>
  <c r="A5" i="2"/>
  <c r="D18" i="1" l="1"/>
  <c r="C19" i="4"/>
  <c r="C16" i="4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<sst xmlns="http://schemas.openxmlformats.org/spreadsheetml/2006/main" count="150" uniqueCount="85">
  <si>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</si>
  <si>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</si>
  <si>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</si>
  <si>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</si>
  <si>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</si>
  <si>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</si>
  <si>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</si>
  <si>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</si>
  <si>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</si>
  <si>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</si>
  <si>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</si>
  <si>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</si>
  <si>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</si>
  <si>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</si>
  <si>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</si>
  <si>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</si>
  <si>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</si>
  <si>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</si>
  <si>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</si>
  <si>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</si>
  <si>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</si>
  <si>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</si>
  <si>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</si>
  <si>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</si>
  <si>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</si>
  <si>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</si>
  <si>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</si>
  <si>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</si>
  <si>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</si>
  <si>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</si>
  <si>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</si>
  <si>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</si>
  <si>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</si>
  <si>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</si>
  <si>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</si>
  <si>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</si>
  <si>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</si>
  <si>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</si>
  <si>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</si>
  <si>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</si>
  <si>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</si>
  <si>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</si>
  <si>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</si>
  <si>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</si>
  <si>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</si>
  <si>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</si>
  <si>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</si>
  <si>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</si>
  <si>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</si>
  <si>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</si>
  <si>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</si>
  <si>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</si>
  <si>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</si>
  <si>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</si>
  <si>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</si>
  <si>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</si>
  <si>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</si>
  <si>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</si>
  <si>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</si>
  <si>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</si>
  <si>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</si>
  <si>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</si>
  <si>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</si>
  <si>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</si>
  <si>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</si>
  <si>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</si>
  <si>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</si>
  <si>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</si>
  <si>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</si>
  <si>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</si>
  <si>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</si>
  <si>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</si>
  <si>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</si>
  <si>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</si>
  <si>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</si>
  <si>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</si>
  <si>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</si>
  <si>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</si>
  <si>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</si>
  <si>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</si>
  <si>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</si>
  <si>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</si>
  <si>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</si>
  <si>
    <t>(по Преображенское ГП с 01.06.2012)</t>
  </si>
  <si>
    <t>Расходы, переданные/полученные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</si>
</sst>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2/&#1069;&#1082;&#1041;&#1076;&#1078;%202012/&#1054;&#1090;&#1095;&#1077;&#1090;%20&#1069;&#1082;&#1041;&#1076;&#1078;%202012/&#1054;&#1090;&#1095;&#1077;&#1090;%20&#1069;&#1041;%20&#1057;&#1090;&#1086;&#1082;&#1080;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ИЛ"/>
      <sheetName val="СВОД"/>
      <sheetName val="АрсФ"/>
      <sheetName val="АртФ"/>
      <sheetName val="ГклФ"/>
      <sheetName val="ДнгФ"/>
      <sheetName val="ЛсзФ"/>
      <sheetName val="МихФ"/>
      <sheetName val="НхдФ"/>
      <sheetName val="ПртФ"/>
      <sheetName val="СпсФ"/>
      <sheetName val="дирекция"/>
      <sheetName val="резерв"/>
      <sheetName val="ДнгФНец"/>
      <sheetName val="ДнгВСЕ"/>
      <sheetName val="Хсн пос"/>
      <sheetName val="гкл"/>
      <sheetName val="арс"/>
      <sheetName val="лсз"/>
      <sheetName val="кав1"/>
      <sheetName val="нхд"/>
      <sheetName val="мих"/>
      <sheetName val="хор"/>
      <sheetName val="лаз"/>
      <sheetName val="путят"/>
      <sheetName val="прбж"/>
      <sheetName val="Спс пос"/>
      <sheetName val="май"/>
      <sheetName val="ртх"/>
      <sheetName val="дмтр"/>
      <sheetName val="спс1"/>
      <sheetName val="шкт"/>
      <sheetName val="хсн"/>
      <sheetName val="прим"/>
      <sheetName val="пст"/>
      <sheetName val="брб"/>
      <sheetName val="бзв"/>
      <sheetName val="зрб"/>
      <sheetName val="крс"/>
      <sheetName val="сл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X87">
            <v>1435.7844245762712</v>
          </cell>
        </row>
        <row r="343">
          <cell r="X343">
            <v>2137.4934093778816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:D26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4" customHeight="1" x14ac:dyDescent="0.25">
      <c r="A2" s="57" t="s">
        <v>0</v>
      </c>
      <c r="B2" s="57"/>
      <c r="C2" s="57"/>
      <c r="D2" s="57"/>
    </row>
    <row r="3" spans="1:4" ht="24" customHeight="1" x14ac:dyDescent="0.25">
      <c r="A3" s="58" t="s">
        <v>1</v>
      </c>
      <c r="B3" s="58"/>
      <c r="C3" s="58"/>
      <c r="D3" s="58"/>
    </row>
    <row r="4" spans="1:4" ht="24" customHeight="1" x14ac:dyDescent="0.25">
      <c r="A4" s="58" t="s">
        <v>78</v>
      </c>
      <c r="B4" s="58"/>
      <c r="C4" s="58"/>
      <c r="D4" s="58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83</v>
      </c>
      <c r="B6" s="10"/>
      <c r="C6" s="10"/>
      <c r="D6" s="10"/>
    </row>
    <row r="7" spans="1:4" ht="8.25" customHeight="1" x14ac:dyDescent="0.25">
      <c r="A7" s="12"/>
      <c r="B7" s="12"/>
      <c r="C7" s="12"/>
      <c r="D7" s="12"/>
    </row>
    <row r="8" spans="1:4" ht="54" customHeight="1" x14ac:dyDescent="0.25">
      <c r="A8" s="13" t="s">
        <v>2</v>
      </c>
      <c r="B8" s="13" t="s">
        <v>3</v>
      </c>
      <c r="C8" s="13" t="s">
        <v>4</v>
      </c>
      <c r="D8" s="54" t="s">
        <v>79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4" t="s">
        <v>7</v>
      </c>
      <c r="C11" s="15" t="s">
        <v>8</v>
      </c>
      <c r="D11" s="2">
        <v>393.709</v>
      </c>
    </row>
    <row r="12" spans="1:4" ht="31.5" customHeight="1" x14ac:dyDescent="0.25">
      <c r="A12" s="3" t="s">
        <v>38</v>
      </c>
      <c r="B12" s="4" t="s">
        <v>68</v>
      </c>
      <c r="C12" s="15" t="s">
        <v>8</v>
      </c>
      <c r="D12" s="52">
        <v>0</v>
      </c>
    </row>
    <row r="13" spans="1:4" ht="31.5" customHeight="1" x14ac:dyDescent="0.25">
      <c r="A13" s="1">
        <v>3</v>
      </c>
      <c r="B13" s="16" t="s">
        <v>9</v>
      </c>
      <c r="C13" s="15" t="s">
        <v>10</v>
      </c>
      <c r="D13" s="56">
        <v>0</v>
      </c>
    </row>
    <row r="14" spans="1:4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4" ht="30.95" customHeight="1" x14ac:dyDescent="0.25">
      <c r="A15" s="1">
        <f t="shared" si="0"/>
        <v>5</v>
      </c>
      <c r="B15" s="4" t="s">
        <v>12</v>
      </c>
      <c r="C15" s="15" t="s">
        <v>10</v>
      </c>
      <c r="D15" s="2">
        <v>36.200000000000003</v>
      </c>
    </row>
    <row r="16" spans="1:4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199.428</v>
      </c>
    </row>
    <row r="17" spans="1:6" ht="31.5" customHeight="1" x14ac:dyDescent="0.25">
      <c r="A17" s="3" t="s">
        <v>69</v>
      </c>
      <c r="B17" s="18" t="s">
        <v>15</v>
      </c>
      <c r="C17" s="15" t="s">
        <v>8</v>
      </c>
      <c r="D17" s="2">
        <v>113.96</v>
      </c>
      <c r="F17" s="19"/>
    </row>
    <row r="18" spans="1:6" ht="31.5" customHeight="1" x14ac:dyDescent="0.25">
      <c r="A18" s="3" t="s">
        <v>70</v>
      </c>
      <c r="B18" s="18" t="s">
        <v>17</v>
      </c>
      <c r="C18" s="15" t="s">
        <v>8</v>
      </c>
      <c r="D18" s="2">
        <f>D16-D17</f>
        <v>85.468000000000004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17">
        <v>0.9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50">
        <v>24.48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1">
        <v>0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1">
        <v>2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1">
        <v>11.4</v>
      </c>
    </row>
    <row r="24" spans="1:6" ht="25.5" customHeight="1" x14ac:dyDescent="0.25">
      <c r="A24" s="60" t="s">
        <v>27</v>
      </c>
      <c r="B24" s="61"/>
      <c r="C24" s="61"/>
      <c r="D24" s="62"/>
    </row>
    <row r="25" spans="1:6" ht="32.25" customHeight="1" x14ac:dyDescent="0.25">
      <c r="A25" s="1">
        <f>A23+1</f>
        <v>12</v>
      </c>
      <c r="B25" s="20" t="s">
        <v>28</v>
      </c>
      <c r="C25" s="21" t="s">
        <v>29</v>
      </c>
      <c r="D25" s="22">
        <v>2769.0028983050847</v>
      </c>
    </row>
    <row r="26" spans="1:6" ht="33" customHeight="1" x14ac:dyDescent="0.25">
      <c r="A26" s="1">
        <f>A25+1</f>
        <v>13</v>
      </c>
      <c r="B26" s="4" t="s">
        <v>30</v>
      </c>
      <c r="C26" s="21" t="s">
        <v>29</v>
      </c>
      <c r="D26" s="22">
        <v>4731.0224833410139</v>
      </c>
    </row>
    <row r="27" spans="1:6" ht="36.75" customHeight="1" x14ac:dyDescent="0.25">
      <c r="A27" s="1">
        <f>A26+1</f>
        <v>14</v>
      </c>
      <c r="B27" s="4" t="s">
        <v>31</v>
      </c>
      <c r="C27" s="21" t="s">
        <v>29</v>
      </c>
      <c r="D27" s="22">
        <f>D25-D26</f>
        <v>-1962.0195850359291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4" customWidth="1"/>
    <col min="2" max="2" width="69.71093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 x14ac:dyDescent="0.2">
      <c r="C1" s="25"/>
    </row>
    <row r="2" spans="1:3" ht="61.5" customHeight="1" x14ac:dyDescent="0.3">
      <c r="A2" s="63" t="s">
        <v>80</v>
      </c>
      <c r="B2" s="63"/>
      <c r="C2" s="63"/>
    </row>
    <row r="3" spans="1:3" ht="6" customHeight="1" x14ac:dyDescent="0.3">
      <c r="A3" s="26"/>
      <c r="B3" s="26"/>
      <c r="C3" s="26"/>
    </row>
    <row r="4" spans="1:3" s="27" customFormat="1" ht="6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Преображенское ГП с 01.06.2012)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4" t="s">
        <v>33</v>
      </c>
      <c r="B7" s="64" t="s">
        <v>3</v>
      </c>
      <c r="C7" s="67" t="s">
        <v>34</v>
      </c>
    </row>
    <row r="8" spans="1:3" ht="16.5" customHeight="1" x14ac:dyDescent="0.2">
      <c r="A8" s="65"/>
      <c r="B8" s="65"/>
      <c r="C8" s="67"/>
    </row>
    <row r="9" spans="1:3" ht="16.5" customHeight="1" x14ac:dyDescent="0.2">
      <c r="A9" s="66"/>
      <c r="B9" s="66"/>
      <c r="C9" s="67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17.25" customHeight="1" x14ac:dyDescent="0.2">
      <c r="A11" s="31">
        <v>1</v>
      </c>
      <c r="B11" s="16" t="s">
        <v>71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1216.83</v>
      </c>
    </row>
    <row r="13" spans="1:3" ht="18" customHeight="1" x14ac:dyDescent="0.2">
      <c r="A13" s="32" t="s">
        <v>72</v>
      </c>
      <c r="B13" s="34" t="s">
        <v>36</v>
      </c>
      <c r="C13" s="33">
        <v>348.63499999999999</v>
      </c>
    </row>
    <row r="14" spans="1:3" ht="18" customHeight="1" x14ac:dyDescent="0.2">
      <c r="A14" s="32" t="s">
        <v>73</v>
      </c>
      <c r="B14" s="34" t="s">
        <v>37</v>
      </c>
      <c r="C14" s="35">
        <f>IF(C13=0,,C12/C13)</f>
        <v>3.4902691927087068</v>
      </c>
    </row>
    <row r="15" spans="1:3" ht="18" customHeight="1" x14ac:dyDescent="0.2">
      <c r="A15" s="32" t="s">
        <v>40</v>
      </c>
      <c r="B15" s="16" t="s">
        <v>39</v>
      </c>
      <c r="C15" s="33">
        <v>13.23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2828.13</v>
      </c>
    </row>
    <row r="17" spans="1:4" ht="18" customHeight="1" x14ac:dyDescent="0.2">
      <c r="A17" s="32" t="s">
        <v>46</v>
      </c>
      <c r="B17" s="40" t="s">
        <v>42</v>
      </c>
      <c r="C17" s="33">
        <v>2169.59</v>
      </c>
    </row>
    <row r="18" spans="1:4" ht="18" customHeight="1" x14ac:dyDescent="0.2">
      <c r="A18" s="32" t="s">
        <v>48</v>
      </c>
      <c r="B18" s="40" t="s">
        <v>43</v>
      </c>
      <c r="C18" s="33">
        <v>658.54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9.4499999999999993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9.4499999999999993</v>
      </c>
    </row>
    <row r="22" spans="1:4" ht="18" customHeight="1" x14ac:dyDescent="0.2">
      <c r="A22" s="32" t="s">
        <v>52</v>
      </c>
      <c r="B22" s="43" t="s">
        <v>51</v>
      </c>
      <c r="C22" s="33">
        <v>145.21</v>
      </c>
    </row>
    <row r="23" spans="1:4" ht="58.5" customHeight="1" x14ac:dyDescent="0.2">
      <c r="A23" s="32"/>
      <c r="B23" s="43" t="s">
        <v>77</v>
      </c>
      <c r="C23" s="33">
        <v>0</v>
      </c>
    </row>
    <row r="24" spans="1:4" ht="15.75" x14ac:dyDescent="0.2">
      <c r="A24" s="32" t="s">
        <v>53</v>
      </c>
      <c r="B24" s="43" t="s">
        <v>82</v>
      </c>
      <c r="C24" s="33">
        <v>556.75</v>
      </c>
    </row>
    <row r="25" spans="1:4" ht="20.25" customHeight="1" x14ac:dyDescent="0.2">
      <c r="A25" s="32" t="s">
        <v>55</v>
      </c>
      <c r="B25" s="43" t="s">
        <v>54</v>
      </c>
      <c r="C25" s="33">
        <f>C24+C26-C12-C15-C16-C19-C22</f>
        <v>1074.9200000000003</v>
      </c>
    </row>
    <row r="26" spans="1:4" s="39" customFormat="1" ht="20.25" customHeight="1" x14ac:dyDescent="0.2">
      <c r="A26" s="41" t="s">
        <v>74</v>
      </c>
      <c r="B26" s="42" t="s">
        <v>56</v>
      </c>
      <c r="C26" s="38">
        <v>4731.0200000000004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18" sqref="D18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7" t="s">
        <v>0</v>
      </c>
      <c r="B2" s="57"/>
      <c r="C2" s="57"/>
      <c r="D2" s="57"/>
    </row>
    <row r="3" spans="1:4" ht="25.5" customHeight="1" x14ac:dyDescent="0.25">
      <c r="A3" s="58" t="s">
        <v>58</v>
      </c>
      <c r="B3" s="58"/>
      <c r="C3" s="58"/>
      <c r="D3" s="58"/>
    </row>
    <row r="4" spans="1:4" ht="25.5" customHeight="1" x14ac:dyDescent="0.25">
      <c r="A4" s="58" t="s">
        <v>78</v>
      </c>
      <c r="B4" s="58"/>
      <c r="C4" s="58"/>
      <c r="D4" s="58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tr">
        <f>'показатели факт2012 ВС'!A6</f>
        <v>(по Преображенское ГП с 01.06.2012)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5" t="s">
        <v>79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4" t="s">
        <v>59</v>
      </c>
      <c r="C11" s="15" t="s">
        <v>8</v>
      </c>
      <c r="D11" s="50">
        <v>183.87200000000001</v>
      </c>
    </row>
    <row r="12" spans="1:4" ht="30.95" customHeight="1" x14ac:dyDescent="0.25">
      <c r="A12" s="1">
        <f>A11+1</f>
        <v>2</v>
      </c>
      <c r="B12" s="4" t="s">
        <v>60</v>
      </c>
      <c r="C12" s="15" t="s">
        <v>8</v>
      </c>
      <c r="D12" s="50">
        <v>183.39099999999999</v>
      </c>
    </row>
    <row r="13" spans="1:4" ht="30.95" customHeight="1" x14ac:dyDescent="0.25">
      <c r="A13" s="1">
        <f t="shared" ref="A13" si="0">A12+1</f>
        <v>3</v>
      </c>
      <c r="B13" s="4" t="s">
        <v>75</v>
      </c>
      <c r="C13" s="15" t="s">
        <v>8</v>
      </c>
      <c r="D13" s="50">
        <v>0</v>
      </c>
    </row>
    <row r="14" spans="1:4" ht="30.95" customHeight="1" x14ac:dyDescent="0.25">
      <c r="A14" s="1">
        <v>4</v>
      </c>
      <c r="B14" s="4" t="s">
        <v>61</v>
      </c>
      <c r="C14" s="15" t="s">
        <v>8</v>
      </c>
      <c r="D14" s="50">
        <v>93</v>
      </c>
    </row>
    <row r="15" spans="1:4" ht="31.5" customHeight="1" x14ac:dyDescent="0.25">
      <c r="A15" s="1">
        <f t="shared" ref="A15:A18" si="1">A14+1</f>
        <v>5</v>
      </c>
      <c r="B15" s="4" t="s">
        <v>62</v>
      </c>
      <c r="C15" s="15" t="s">
        <v>21</v>
      </c>
      <c r="D15" s="50">
        <v>10.199999999999999</v>
      </c>
    </row>
    <row r="16" spans="1:4" ht="31.5" customHeight="1" x14ac:dyDescent="0.25">
      <c r="A16" s="1">
        <f t="shared" si="1"/>
        <v>6</v>
      </c>
      <c r="B16" s="4" t="s">
        <v>63</v>
      </c>
      <c r="C16" s="15" t="s">
        <v>23</v>
      </c>
      <c r="D16" s="51">
        <v>0</v>
      </c>
    </row>
    <row r="17" spans="1:6" ht="31.5" customHeight="1" x14ac:dyDescent="0.25">
      <c r="A17" s="1">
        <f t="shared" si="1"/>
        <v>7</v>
      </c>
      <c r="B17" s="4" t="s">
        <v>64</v>
      </c>
      <c r="C17" s="15" t="s">
        <v>23</v>
      </c>
      <c r="D17" s="51">
        <v>3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1">
        <v>8.8000000000000007</v>
      </c>
    </row>
    <row r="19" spans="1:6" ht="35.25" customHeight="1" x14ac:dyDescent="0.25">
      <c r="A19" s="60" t="s">
        <v>27</v>
      </c>
      <c r="B19" s="61"/>
      <c r="C19" s="61"/>
      <c r="D19" s="62"/>
    </row>
    <row r="20" spans="1:6" ht="32.25" customHeight="1" x14ac:dyDescent="0.25">
      <c r="A20" s="1">
        <f>A18+1</f>
        <v>9</v>
      </c>
      <c r="B20" s="20" t="s">
        <v>65</v>
      </c>
      <c r="C20" s="21" t="s">
        <v>29</v>
      </c>
      <c r="D20" s="22">
        <f>[1]прбж!$X$87</f>
        <v>1435.7844245762712</v>
      </c>
    </row>
    <row r="21" spans="1:6" ht="33" customHeight="1" x14ac:dyDescent="0.25">
      <c r="A21" s="1">
        <f>A20+1</f>
        <v>10</v>
      </c>
      <c r="B21" s="4" t="s">
        <v>66</v>
      </c>
      <c r="C21" s="21" t="s">
        <v>29</v>
      </c>
      <c r="D21" s="22">
        <f>[1]прбж!$X$343</f>
        <v>2137.4934093778816</v>
      </c>
    </row>
    <row r="22" spans="1:6" ht="36.75" customHeight="1" x14ac:dyDescent="0.25">
      <c r="A22" s="1">
        <f>A21+1</f>
        <v>11</v>
      </c>
      <c r="B22" s="4" t="s">
        <v>67</v>
      </c>
      <c r="C22" s="21" t="s">
        <v>29</v>
      </c>
      <c r="D22" s="22">
        <f>D20-D21</f>
        <v>-701.70898480161031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7" sqref="C27"/>
    </sheetView>
  </sheetViews>
  <sheetFormatPr defaultRowHeight="12.75" x14ac:dyDescent="0.2"/>
  <cols>
    <col min="1" max="1" width="8.28515625" style="24" customWidth="1"/>
    <col min="2" max="2" width="70.140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 x14ac:dyDescent="0.2">
      <c r="C1" s="25"/>
    </row>
    <row r="2" spans="1:3" ht="62.25" customHeight="1" x14ac:dyDescent="0.3">
      <c r="A2" s="63" t="s">
        <v>81</v>
      </c>
      <c r="B2" s="63"/>
      <c r="C2" s="63"/>
    </row>
    <row r="3" spans="1:3" ht="9.75" customHeight="1" x14ac:dyDescent="0.3">
      <c r="A3" s="26"/>
      <c r="B3" s="26"/>
      <c r="C3" s="26"/>
    </row>
    <row r="4" spans="1:3" s="27" customFormat="1" ht="20.25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Преображенское ГП с 01.06.2012)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4" t="s">
        <v>33</v>
      </c>
      <c r="B7" s="64" t="s">
        <v>3</v>
      </c>
      <c r="C7" s="67" t="s">
        <v>34</v>
      </c>
    </row>
    <row r="8" spans="1:3" ht="16.5" customHeight="1" x14ac:dyDescent="0.2">
      <c r="A8" s="65"/>
      <c r="B8" s="65"/>
      <c r="C8" s="67"/>
    </row>
    <row r="9" spans="1:3" ht="16.5" customHeight="1" x14ac:dyDescent="0.2">
      <c r="A9" s="66"/>
      <c r="B9" s="66"/>
      <c r="C9" s="67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31.5" customHeight="1" x14ac:dyDescent="0.2">
      <c r="A11" s="31">
        <v>1</v>
      </c>
      <c r="B11" s="16" t="s">
        <v>76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0</v>
      </c>
    </row>
    <row r="13" spans="1:3" ht="18" customHeight="1" x14ac:dyDescent="0.2">
      <c r="A13" s="32" t="s">
        <v>72</v>
      </c>
      <c r="B13" s="34" t="s">
        <v>36</v>
      </c>
      <c r="C13" s="33">
        <v>0</v>
      </c>
    </row>
    <row r="14" spans="1:3" ht="18" customHeight="1" x14ac:dyDescent="0.2">
      <c r="A14" s="32" t="s">
        <v>73</v>
      </c>
      <c r="B14" s="34" t="s">
        <v>37</v>
      </c>
      <c r="C14" s="35">
        <f>IF(C13=0,,C12/C13)</f>
        <v>0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1949.84</v>
      </c>
    </row>
    <row r="17" spans="1:4" ht="18" customHeight="1" x14ac:dyDescent="0.2">
      <c r="A17" s="32" t="s">
        <v>46</v>
      </c>
      <c r="B17" s="40" t="s">
        <v>42</v>
      </c>
      <c r="C17" s="33">
        <v>1496.79</v>
      </c>
    </row>
    <row r="18" spans="1:4" ht="18" customHeight="1" x14ac:dyDescent="0.2">
      <c r="A18" s="32" t="s">
        <v>48</v>
      </c>
      <c r="B18" s="40" t="s">
        <v>43</v>
      </c>
      <c r="C18" s="33">
        <v>453.05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6.3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6.3</v>
      </c>
    </row>
    <row r="22" spans="1:4" ht="18" customHeight="1" x14ac:dyDescent="0.2">
      <c r="A22" s="32" t="s">
        <v>52</v>
      </c>
      <c r="B22" s="43" t="s">
        <v>51</v>
      </c>
      <c r="C22" s="33">
        <v>7.12</v>
      </c>
    </row>
    <row r="23" spans="1:4" ht="31.5" x14ac:dyDescent="0.2">
      <c r="A23" s="32" t="s">
        <v>53</v>
      </c>
      <c r="B23" s="43" t="s">
        <v>84</v>
      </c>
      <c r="C23" s="33">
        <v>-48.95</v>
      </c>
    </row>
    <row r="24" spans="1:4" ht="57.75" customHeight="1" x14ac:dyDescent="0.2">
      <c r="A24" s="32"/>
      <c r="B24" s="43" t="s">
        <v>77</v>
      </c>
      <c r="C24" s="33">
        <v>0</v>
      </c>
    </row>
    <row r="25" spans="1:4" ht="15.75" x14ac:dyDescent="0.2">
      <c r="A25" s="32" t="s">
        <v>55</v>
      </c>
      <c r="B25" s="43" t="s">
        <v>54</v>
      </c>
      <c r="C25" s="33">
        <f>C23+C26-C12-C15-C16-C19-C22</f>
        <v>125.28000000000003</v>
      </c>
    </row>
    <row r="26" spans="1:4" s="39" customFormat="1" ht="20.25" customHeight="1" x14ac:dyDescent="0.2">
      <c r="A26" s="41" t="s">
        <v>74</v>
      </c>
      <c r="B26" s="42" t="s">
        <v>56</v>
      </c>
      <c r="C26" s="38">
        <v>2137.4899999999998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Сидорович Мария Сергеевна</cp:lastModifiedBy>
  <cp:lastPrinted>2013-04-28T00:43:09Z</cp:lastPrinted>
  <dcterms:created xsi:type="dcterms:W3CDTF">2010-11-09T23:47:59Z</dcterms:created>
  <dcterms:modified xsi:type="dcterms:W3CDTF">2013-05-07T00:19:47Z</dcterms:modified>
</cp:coreProperties>
</file>